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05" windowHeight="12045" tabRatio="293" activeTab="0"/>
  </bookViews>
  <sheets>
    <sheet name="Zał. 2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<sst xmlns="http://schemas.openxmlformats.org/spreadsheetml/2006/main" count="106" uniqueCount="47">
  <si>
    <t>Część 1</t>
  </si>
  <si>
    <t>Grupa taryfowa B23 - Blok operacyjny</t>
  </si>
  <si>
    <t>Opis</t>
  </si>
  <si>
    <t>Ilość szacunkowa podana przez Zamawiającego</t>
  </si>
  <si>
    <t>Cena jednostkowa netto zł</t>
  </si>
  <si>
    <t>Wartość netto zł</t>
  </si>
  <si>
    <t>Wartość brutto zł</t>
  </si>
  <si>
    <t>Sprzedaż energii elektrycznej zł/kWh</t>
  </si>
  <si>
    <t>I</t>
  </si>
  <si>
    <t>kWh</t>
  </si>
  <si>
    <t>II</t>
  </si>
  <si>
    <t>III</t>
  </si>
  <si>
    <t>Opłata za obsługę rozliczeń – zł/m-c</t>
  </si>
  <si>
    <t>punkt/y odbioru</t>
  </si>
  <si>
    <t>za m-cy</t>
  </si>
  <si>
    <t>Razem energia elektryczna  czynna</t>
  </si>
  <si>
    <t>suma energii</t>
  </si>
  <si>
    <t>Ilość punktów odbioru</t>
  </si>
  <si>
    <t>szt.</t>
  </si>
  <si>
    <t>Łączna moc umowna</t>
  </si>
  <si>
    <t>kW</t>
  </si>
  <si>
    <t xml:space="preserve">Czas trwania umowy </t>
  </si>
  <si>
    <t>miesiące</t>
  </si>
  <si>
    <t xml:space="preserve"> Rozliczenia odbywać się będą na podstawie wskazań układów pomiarowo-rozliczeniowych.</t>
  </si>
  <si>
    <t>Ceny  jednostkowe mogą być podane z dokładnością do czterech miejsc po przecinku, wartość netto i brutto należy podać z dokładnością do dwóch miejsc po przecinku.</t>
  </si>
  <si>
    <t>Grupa taryfowa C11 - Stacja dializ</t>
  </si>
  <si>
    <t>Całodobowo</t>
  </si>
  <si>
    <t>Czas trwania umowy</t>
  </si>
  <si>
    <t>RAZEM Grupa taryfowa B23 i C 11  - ……………………….</t>
  </si>
  <si>
    <t xml:space="preserve">zł brutto </t>
  </si>
  <si>
    <t xml:space="preserve">Część 2 </t>
  </si>
  <si>
    <t>Dystrybucja energii elektrycznej</t>
  </si>
  <si>
    <t>Składnik zmienny stawki sieciowej – zł/kWh w szczycie przedpołudniowym</t>
  </si>
  <si>
    <t>Składnik zmienny stawki sieciowej – zł/kWh w szczycie popołudniowym</t>
  </si>
  <si>
    <t>Składnik zmienny stawki sieciowej – zł/kWh w pozostałych godzinach doby</t>
  </si>
  <si>
    <t>Stawka jakościowa – zł/kWh</t>
  </si>
  <si>
    <t xml:space="preserve">Stawka opłaty przejściowej – zł/kW/miesiąc </t>
  </si>
  <si>
    <t>za m-c</t>
  </si>
  <si>
    <t>Składnik stały stawki sieciowej zł/kW/miesiąc</t>
  </si>
  <si>
    <t>Stawka opłaty abonamentowej zł/układ pom.</t>
  </si>
  <si>
    <t>Opłata kogeneracyjna</t>
  </si>
  <si>
    <t>OZE</t>
  </si>
  <si>
    <t>Razem dystrybucja energii elektrycznej</t>
  </si>
  <si>
    <t>Składnik zmienny stawki sieciowej – zł/kWh całodobowo</t>
  </si>
  <si>
    <t xml:space="preserve">Razem dystrybucja energii elektrycznej </t>
  </si>
  <si>
    <t>wartość całkowita brutto</t>
  </si>
  <si>
    <t>WZÓR FORMULARZA CENOWEGO - DZPZ/333/25UEPN/2020 - załącznik nr 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</si>
</sst>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0.0000"/>
    <numFmt numFmtId="166" formatCode="#,##0.0000"/>
    <numFmt numFmtId="167" formatCode="#,##0.00000"/>
    <numFmt numFmtId="168" formatCode="#,##0.00\ &quot;zł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2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14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3" borderId="0" applyNumberFormat="0" applyBorder="0" applyAlignment="0" applyProtection="0"/>
    <xf numFmtId="0" fontId="27" fillId="25" borderId="0" applyNumberFormat="0" applyBorder="0" applyAlignment="0" applyProtection="0"/>
    <xf numFmtId="0" fontId="2" fillId="17" borderId="0" applyNumberFormat="0" applyBorder="0" applyAlignment="0" applyProtection="0"/>
    <xf numFmtId="0" fontId="27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19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1" applyNumberFormat="0" applyAlignment="0" applyProtection="0"/>
    <xf numFmtId="0" fontId="30" fillId="39" borderId="2" applyNumberFormat="0" applyAlignment="0" applyProtection="0"/>
    <xf numFmtId="0" fontId="3" fillId="6" borderId="0" applyNumberFormat="0" applyBorder="0" applyAlignment="0" applyProtection="0"/>
    <xf numFmtId="0" fontId="31" fillId="4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4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37" fillId="43" borderId="0" applyNumberFormat="0" applyBorder="0" applyAlignment="0" applyProtection="0"/>
    <xf numFmtId="0" fontId="5" fillId="0" borderId="0">
      <alignment/>
      <protection/>
    </xf>
    <xf numFmtId="0" fontId="38" fillId="39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4" borderId="0" applyNumberFormat="0" applyBorder="0" applyAlignment="0" applyProtection="0"/>
    <xf numFmtId="0" fontId="43" fillId="45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1" fontId="10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" fontId="12" fillId="0" borderId="10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left" vertical="top" wrapText="1"/>
    </xf>
    <xf numFmtId="167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68" fontId="0" fillId="0" borderId="1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J6" sqref="J6:J8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17.00390625" style="0" customWidth="1"/>
    <col min="4" max="4" width="9.7109375" style="0" customWidth="1"/>
    <col min="10" max="10" width="17.28125" style="0" customWidth="1"/>
  </cols>
  <sheetData>
    <row r="1" spans="1:11" ht="12.7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1"/>
      <c r="B3" s="2"/>
      <c r="C3" s="3"/>
      <c r="D3" s="3"/>
      <c r="E3" s="4"/>
      <c r="F3" s="4"/>
      <c r="G3" s="4"/>
      <c r="H3" s="5"/>
      <c r="I3" s="4"/>
      <c r="J3" s="4"/>
      <c r="K3" s="6"/>
    </row>
    <row r="4" spans="1:11" ht="12.75">
      <c r="A4" s="6"/>
      <c r="B4" s="7" t="s">
        <v>0</v>
      </c>
      <c r="C4" s="8"/>
      <c r="D4" s="8"/>
      <c r="E4" s="9"/>
      <c r="F4" s="9"/>
      <c r="G4" s="10"/>
      <c r="H4" s="11"/>
      <c r="I4" s="11"/>
      <c r="J4" s="11"/>
      <c r="K4" s="11"/>
    </row>
    <row r="5" spans="1:11" ht="12.75" customHeight="1">
      <c r="A5" s="6"/>
      <c r="B5" s="47" t="s">
        <v>1</v>
      </c>
      <c r="C5" s="47"/>
      <c r="D5" s="47"/>
      <c r="E5" s="47"/>
      <c r="F5" s="9"/>
      <c r="G5" s="10"/>
      <c r="H5" s="11"/>
      <c r="I5" s="11"/>
      <c r="J5" s="11"/>
      <c r="K5" s="11"/>
    </row>
    <row r="6" spans="1:10" ht="13.5" customHeight="1">
      <c r="A6" s="6"/>
      <c r="B6" s="48" t="s">
        <v>2</v>
      </c>
      <c r="C6" s="48"/>
      <c r="D6" s="48" t="s">
        <v>3</v>
      </c>
      <c r="E6" s="48"/>
      <c r="F6" s="48"/>
      <c r="G6" s="48" t="s">
        <v>4</v>
      </c>
      <c r="H6" s="48" t="s">
        <v>5</v>
      </c>
      <c r="I6" s="48" t="s">
        <v>6</v>
      </c>
      <c r="J6" s="49"/>
    </row>
    <row r="7" spans="1:11" ht="15">
      <c r="A7" s="6"/>
      <c r="B7" s="48"/>
      <c r="C7" s="48"/>
      <c r="D7" s="48"/>
      <c r="E7" s="48"/>
      <c r="F7" s="48"/>
      <c r="G7" s="48"/>
      <c r="H7" s="48"/>
      <c r="I7" s="48"/>
      <c r="J7" s="49"/>
      <c r="K7" s="12"/>
    </row>
    <row r="8" spans="1:10" ht="27" customHeight="1">
      <c r="A8" s="6"/>
      <c r="B8" s="48"/>
      <c r="C8" s="48"/>
      <c r="D8" s="48"/>
      <c r="E8" s="48"/>
      <c r="F8" s="48"/>
      <c r="G8" s="48"/>
      <c r="H8" s="48"/>
      <c r="I8" s="48"/>
      <c r="J8" s="49"/>
    </row>
    <row r="9" spans="1:10" ht="13.5" customHeight="1">
      <c r="A9" s="6"/>
      <c r="B9" s="50" t="s">
        <v>7</v>
      </c>
      <c r="C9" s="51" t="s">
        <v>8</v>
      </c>
      <c r="D9" s="52">
        <v>35000</v>
      </c>
      <c r="E9" s="52"/>
      <c r="F9" s="53" t="s">
        <v>9</v>
      </c>
      <c r="G9" s="54">
        <v>0</v>
      </c>
      <c r="H9" s="52">
        <f>ROUND(_xlfn.SINGLE(G6:G10)*D9,2)</f>
        <v>0</v>
      </c>
      <c r="I9" s="52">
        <f>ROUND(H9*1.23,2)</f>
        <v>0</v>
      </c>
      <c r="J9" s="49"/>
    </row>
    <row r="10" spans="1:10" ht="12.75">
      <c r="A10" s="6"/>
      <c r="B10" s="50"/>
      <c r="C10" s="51"/>
      <c r="D10" s="52"/>
      <c r="E10" s="52"/>
      <c r="F10" s="53"/>
      <c r="G10" s="54"/>
      <c r="H10" s="52"/>
      <c r="I10" s="52"/>
      <c r="J10" s="49"/>
    </row>
    <row r="11" spans="1:10" ht="12.75" customHeight="1">
      <c r="A11" s="6"/>
      <c r="B11" s="50"/>
      <c r="C11" s="14" t="s">
        <v>10</v>
      </c>
      <c r="D11" s="52">
        <v>21000</v>
      </c>
      <c r="E11" s="52"/>
      <c r="F11" s="16" t="s">
        <v>9</v>
      </c>
      <c r="G11" s="17">
        <v>0</v>
      </c>
      <c r="H11" s="15">
        <f>ROUND(G11*D11,2)</f>
        <v>0</v>
      </c>
      <c r="I11" s="15">
        <f>ROUND(H11*1.23,2)</f>
        <v>0</v>
      </c>
      <c r="J11" s="18"/>
    </row>
    <row r="12" spans="1:10" ht="12.75" customHeight="1">
      <c r="A12" s="6"/>
      <c r="B12" s="19"/>
      <c r="C12" s="14" t="s">
        <v>11</v>
      </c>
      <c r="D12" s="52">
        <v>124000</v>
      </c>
      <c r="E12" s="52"/>
      <c r="F12" s="16" t="s">
        <v>9</v>
      </c>
      <c r="G12" s="17">
        <v>0</v>
      </c>
      <c r="H12" s="15">
        <f>ROUND(D12*G12,2)</f>
        <v>0</v>
      </c>
      <c r="I12" s="15">
        <f>ROUND(H12*1.23,2)</f>
        <v>0</v>
      </c>
      <c r="J12" s="18"/>
    </row>
    <row r="13" spans="1:10" ht="24.75" customHeight="1">
      <c r="A13" s="6"/>
      <c r="B13" s="55" t="s">
        <v>12</v>
      </c>
      <c r="C13" s="55"/>
      <c r="D13" s="20">
        <v>1</v>
      </c>
      <c r="E13" s="20" t="s">
        <v>13</v>
      </c>
      <c r="F13" s="20" t="s">
        <v>14</v>
      </c>
      <c r="G13" s="15">
        <v>0</v>
      </c>
      <c r="H13" s="15">
        <f>ROUND(G13*C18*C20,2)</f>
        <v>0</v>
      </c>
      <c r="I13" s="15">
        <f>ROUND(H13*1.23,2)</f>
        <v>0</v>
      </c>
      <c r="J13" s="18" t="s">
        <v>45</v>
      </c>
    </row>
    <row r="14" spans="1:10" ht="24" customHeight="1">
      <c r="A14" s="6"/>
      <c r="B14" s="13" t="s">
        <v>15</v>
      </c>
      <c r="C14" s="13" t="s">
        <v>16</v>
      </c>
      <c r="D14" s="56">
        <f>SUM(D9:E11,D12)</f>
        <v>180000</v>
      </c>
      <c r="E14" s="56"/>
      <c r="F14" s="22" t="s">
        <v>9</v>
      </c>
      <c r="G14" s="23"/>
      <c r="H14" s="21">
        <f>SUM(H9:H12)</f>
        <v>0</v>
      </c>
      <c r="I14" s="21">
        <f>SUM(I9:I12)</f>
        <v>0</v>
      </c>
      <c r="J14" s="64">
        <f>I14*24</f>
        <v>0</v>
      </c>
    </row>
    <row r="15" spans="2:10" ht="12.75" customHeight="1">
      <c r="B15" s="57"/>
      <c r="C15" s="57"/>
      <c r="D15" s="57"/>
      <c r="E15" s="57"/>
      <c r="F15" s="57"/>
      <c r="G15" s="57"/>
      <c r="H15" s="57"/>
      <c r="I15" s="57"/>
      <c r="J15" s="57"/>
    </row>
    <row r="16" spans="2:10" ht="12.75">
      <c r="B16" s="24"/>
      <c r="C16" s="24"/>
      <c r="D16" s="24"/>
      <c r="E16" s="24"/>
      <c r="F16" s="24"/>
      <c r="G16" s="24"/>
      <c r="H16" s="25"/>
      <c r="I16" s="26"/>
      <c r="J16" s="25"/>
    </row>
    <row r="17" spans="2:10" ht="12.75">
      <c r="B17" s="24"/>
      <c r="C17" s="24"/>
      <c r="D17" s="24"/>
      <c r="E17" s="24"/>
      <c r="F17" s="24"/>
      <c r="G17" s="24"/>
      <c r="H17" s="25"/>
      <c r="I17" s="26"/>
      <c r="J17" s="25"/>
    </row>
    <row r="18" spans="2:10" ht="12.75">
      <c r="B18" s="27" t="s">
        <v>17</v>
      </c>
      <c r="C18" s="28"/>
      <c r="D18" s="24">
        <v>1</v>
      </c>
      <c r="E18" s="24" t="s">
        <v>18</v>
      </c>
      <c r="F18" s="24"/>
      <c r="G18" s="24"/>
      <c r="H18" s="25"/>
      <c r="I18" s="25"/>
      <c r="J18" s="25"/>
    </row>
    <row r="19" spans="2:10" ht="12.75">
      <c r="B19" s="29" t="s">
        <v>19</v>
      </c>
      <c r="C19" s="30"/>
      <c r="D19">
        <v>800</v>
      </c>
      <c r="E19" t="s">
        <v>20</v>
      </c>
      <c r="J19" s="30"/>
    </row>
    <row r="20" spans="2:5" ht="12.75">
      <c r="B20" s="29" t="s">
        <v>21</v>
      </c>
      <c r="D20">
        <v>24</v>
      </c>
      <c r="E20" t="s">
        <v>22</v>
      </c>
    </row>
    <row r="21" spans="2:11" ht="30" customHeight="1">
      <c r="B21" s="58" t="s">
        <v>23</v>
      </c>
      <c r="C21" s="58"/>
      <c r="D21" s="58"/>
      <c r="E21" s="58"/>
      <c r="F21" s="58"/>
      <c r="G21" s="58"/>
      <c r="H21" s="58"/>
      <c r="I21" s="58"/>
      <c r="J21" s="58"/>
      <c r="K21" s="58"/>
    </row>
    <row r="22" spans="2:11" ht="31.5" customHeight="1">
      <c r="B22" s="59" t="s">
        <v>24</v>
      </c>
      <c r="C22" s="59"/>
      <c r="D22" s="59"/>
      <c r="E22" s="59"/>
      <c r="F22" s="59"/>
      <c r="G22" s="59"/>
      <c r="H22" s="59"/>
      <c r="I22" s="59"/>
      <c r="J22" s="59"/>
      <c r="K22" s="59"/>
    </row>
    <row r="23" ht="12.75">
      <c r="B23" s="32"/>
    </row>
    <row r="25" ht="12.75">
      <c r="B25" s="33"/>
    </row>
    <row r="26" spans="2:3" ht="12.75">
      <c r="B26" s="34" t="s">
        <v>25</v>
      </c>
      <c r="C26" s="35"/>
    </row>
    <row r="27" spans="2:10" ht="12.75" customHeight="1">
      <c r="B27" s="48" t="s">
        <v>2</v>
      </c>
      <c r="C27" s="48"/>
      <c r="D27" s="48" t="s">
        <v>3</v>
      </c>
      <c r="E27" s="48"/>
      <c r="F27" s="48"/>
      <c r="G27" s="48" t="s">
        <v>4</v>
      </c>
      <c r="H27" s="48" t="s">
        <v>5</v>
      </c>
      <c r="I27" s="48" t="s">
        <v>6</v>
      </c>
      <c r="J27" s="48"/>
    </row>
    <row r="28" spans="2:10" ht="12.75">
      <c r="B28" s="48"/>
      <c r="C28" s="48"/>
      <c r="D28" s="48"/>
      <c r="E28" s="48"/>
      <c r="F28" s="48"/>
      <c r="G28" s="48"/>
      <c r="H28" s="48"/>
      <c r="I28" s="48"/>
      <c r="J28" s="48"/>
    </row>
    <row r="29" spans="2:10" ht="24.75" customHeight="1">
      <c r="B29" s="48"/>
      <c r="C29" s="48"/>
      <c r="D29" s="48"/>
      <c r="E29" s="48"/>
      <c r="F29" s="48"/>
      <c r="G29" s="48"/>
      <c r="H29" s="48"/>
      <c r="I29" s="48"/>
      <c r="J29" s="48"/>
    </row>
    <row r="30" spans="2:10" ht="14.25" customHeight="1">
      <c r="B30" s="13"/>
      <c r="C30" s="51" t="s">
        <v>26</v>
      </c>
      <c r="D30" s="52">
        <v>11000</v>
      </c>
      <c r="E30" s="52"/>
      <c r="F30" s="53" t="s">
        <v>9</v>
      </c>
      <c r="G30" s="60"/>
      <c r="H30" s="52">
        <f>ROUND(D30*G30,2)</f>
        <v>0</v>
      </c>
      <c r="I30" s="52">
        <f>ROUND(H30*1.23,2)</f>
        <v>0</v>
      </c>
      <c r="J30" s="57"/>
    </row>
    <row r="31" spans="2:10" ht="24">
      <c r="B31" s="13" t="s">
        <v>7</v>
      </c>
      <c r="C31" s="51"/>
      <c r="D31" s="52"/>
      <c r="E31" s="52"/>
      <c r="F31" s="53"/>
      <c r="G31" s="60"/>
      <c r="H31" s="52"/>
      <c r="I31" s="52"/>
      <c r="J31" s="57"/>
    </row>
    <row r="32" spans="2:10" ht="24" customHeight="1">
      <c r="B32" s="55" t="s">
        <v>12</v>
      </c>
      <c r="C32" s="55"/>
      <c r="D32" s="36">
        <v>1</v>
      </c>
      <c r="E32" s="20" t="s">
        <v>13</v>
      </c>
      <c r="F32" s="20" t="str">
        <f>CONCATENATE("za ",$C$13," m-cy")</f>
        <v>za  m-cy</v>
      </c>
      <c r="G32" s="15">
        <v>0</v>
      </c>
      <c r="H32" s="15">
        <f>ROUND(G32*C35*C37,2)</f>
        <v>0</v>
      </c>
      <c r="I32" s="15">
        <f>ROUND(H32*1.23,2)</f>
        <v>0</v>
      </c>
      <c r="J32" s="18" t="s">
        <v>45</v>
      </c>
    </row>
    <row r="33" spans="2:10" ht="24" customHeight="1">
      <c r="B33" s="13" t="s">
        <v>15</v>
      </c>
      <c r="C33" s="13" t="s">
        <v>16</v>
      </c>
      <c r="D33" s="56">
        <f>D30</f>
        <v>11000</v>
      </c>
      <c r="E33" s="56"/>
      <c r="F33" s="22" t="s">
        <v>9</v>
      </c>
      <c r="G33" s="23"/>
      <c r="H33" s="21">
        <f>H32+H30</f>
        <v>0</v>
      </c>
      <c r="I33" s="21">
        <f>I32+I30</f>
        <v>0</v>
      </c>
      <c r="J33" s="64">
        <f>I33*24</f>
        <v>0</v>
      </c>
    </row>
    <row r="34" spans="2:10" ht="12.75" customHeight="1">
      <c r="B34" s="57"/>
      <c r="C34" s="57"/>
      <c r="D34" s="57"/>
      <c r="E34" s="57"/>
      <c r="F34" s="57"/>
      <c r="G34" s="57"/>
      <c r="H34" s="57"/>
      <c r="I34" s="57"/>
      <c r="J34" s="23"/>
    </row>
    <row r="35" spans="2:10" ht="12.75">
      <c r="B35" s="27" t="s">
        <v>17</v>
      </c>
      <c r="C35" s="37"/>
      <c r="D35">
        <v>1</v>
      </c>
      <c r="E35" s="31" t="s">
        <v>18</v>
      </c>
      <c r="F35" s="24"/>
      <c r="G35" s="24"/>
      <c r="H35" s="25"/>
      <c r="I35" s="25"/>
      <c r="J35" s="38"/>
    </row>
    <row r="36" spans="2:5" ht="12.75">
      <c r="B36" s="29" t="s">
        <v>19</v>
      </c>
      <c r="D36">
        <v>40</v>
      </c>
      <c r="E36" t="s">
        <v>20</v>
      </c>
    </row>
    <row r="37" spans="2:5" ht="12.75">
      <c r="B37" s="29" t="s">
        <v>27</v>
      </c>
      <c r="D37">
        <v>24</v>
      </c>
      <c r="E37" t="s">
        <v>22</v>
      </c>
    </row>
    <row r="39" ht="12.75">
      <c r="B39" s="32" t="s">
        <v>23</v>
      </c>
    </row>
    <row r="40" spans="2:12" ht="32.25" customHeight="1">
      <c r="B40" s="59" t="s">
        <v>24</v>
      </c>
      <c r="C40" s="59"/>
      <c r="D40" s="59"/>
      <c r="E40" s="59"/>
      <c r="F40" s="59"/>
      <c r="G40" s="59"/>
      <c r="H40" s="59"/>
      <c r="I40" s="59"/>
      <c r="J40" s="59"/>
      <c r="K40" s="59"/>
      <c r="L40" s="39"/>
    </row>
    <row r="41" spans="2:8" ht="12.75">
      <c r="B41" s="32"/>
      <c r="E41" s="40"/>
      <c r="F41" s="30"/>
      <c r="G41" s="30"/>
      <c r="H41" s="30"/>
    </row>
    <row r="42" spans="2:8" ht="12.75">
      <c r="B42" s="33" t="s">
        <v>28</v>
      </c>
      <c r="C42" s="33"/>
      <c r="D42" s="33"/>
      <c r="E42" s="33" t="s">
        <v>29</v>
      </c>
      <c r="F42" s="30"/>
      <c r="G42" s="30"/>
      <c r="H42" s="30"/>
    </row>
    <row r="46" ht="12.75">
      <c r="B46" s="41" t="s">
        <v>30</v>
      </c>
    </row>
    <row r="47" spans="2:10" ht="12.75">
      <c r="B47" s="42"/>
      <c r="C47" s="8"/>
      <c r="D47" s="8"/>
      <c r="E47" s="9"/>
      <c r="F47" s="9"/>
      <c r="G47" s="10"/>
      <c r="H47" s="11"/>
      <c r="I47" s="11"/>
      <c r="J47" s="11"/>
    </row>
    <row r="48" spans="2:10" ht="13.5" customHeight="1">
      <c r="B48" s="47" t="s">
        <v>1</v>
      </c>
      <c r="C48" s="47"/>
      <c r="D48" s="47"/>
      <c r="E48" s="47"/>
      <c r="F48" s="9"/>
      <c r="G48" s="10"/>
      <c r="H48" s="11"/>
      <c r="I48" s="11"/>
      <c r="J48" s="11"/>
    </row>
    <row r="49" spans="2:10" ht="12.75" customHeight="1">
      <c r="B49" s="48" t="s">
        <v>2</v>
      </c>
      <c r="C49" s="48"/>
      <c r="D49" s="48" t="s">
        <v>3</v>
      </c>
      <c r="E49" s="48"/>
      <c r="F49" s="48"/>
      <c r="G49" s="48" t="s">
        <v>4</v>
      </c>
      <c r="H49" s="48" t="s">
        <v>5</v>
      </c>
      <c r="I49" s="48" t="s">
        <v>6</v>
      </c>
      <c r="J49" s="49"/>
    </row>
    <row r="50" spans="2:10" ht="12.75">
      <c r="B50" s="48"/>
      <c r="C50" s="48"/>
      <c r="D50" s="48"/>
      <c r="E50" s="48"/>
      <c r="F50" s="48"/>
      <c r="G50" s="48"/>
      <c r="H50" s="48"/>
      <c r="I50" s="48"/>
      <c r="J50" s="49"/>
    </row>
    <row r="51" spans="2:10" ht="26.25" customHeight="1">
      <c r="B51" s="48"/>
      <c r="C51" s="48"/>
      <c r="D51" s="48"/>
      <c r="E51" s="48"/>
      <c r="F51" s="48"/>
      <c r="G51" s="48"/>
      <c r="H51" s="48"/>
      <c r="I51" s="48"/>
      <c r="J51" s="49"/>
    </row>
    <row r="52" spans="2:10" ht="26.25" customHeight="1">
      <c r="B52" s="50" t="s">
        <v>31</v>
      </c>
      <c r="C52" s="50"/>
      <c r="D52" s="50"/>
      <c r="E52" s="50"/>
      <c r="F52" s="50"/>
      <c r="G52" s="50"/>
      <c r="H52" s="50"/>
      <c r="I52" s="50"/>
      <c r="J52" s="50"/>
    </row>
    <row r="53" spans="2:10" ht="25.5" customHeight="1">
      <c r="B53" s="55" t="s">
        <v>32</v>
      </c>
      <c r="C53" s="55"/>
      <c r="D53" s="52">
        <v>35000</v>
      </c>
      <c r="E53" s="52"/>
      <c r="F53" s="16" t="s">
        <v>9</v>
      </c>
      <c r="G53" s="43">
        <v>0</v>
      </c>
      <c r="H53" s="15">
        <v>0</v>
      </c>
      <c r="I53" s="15">
        <f aca="true" t="shared" si="0" ref="I53:I60">ROUND(H53*0.23,2)</f>
        <v>0</v>
      </c>
      <c r="J53" s="15"/>
    </row>
    <row r="54" spans="2:10" ht="28.5" customHeight="1">
      <c r="B54" s="55" t="s">
        <v>33</v>
      </c>
      <c r="C54" s="55"/>
      <c r="D54" s="52">
        <v>21000</v>
      </c>
      <c r="E54" s="52"/>
      <c r="F54" s="16" t="s">
        <v>9</v>
      </c>
      <c r="G54" s="43">
        <v>0</v>
      </c>
      <c r="H54" s="15">
        <v>0</v>
      </c>
      <c r="I54" s="15">
        <f t="shared" si="0"/>
        <v>0</v>
      </c>
      <c r="J54" s="15"/>
    </row>
    <row r="55" spans="2:10" ht="30" customHeight="1">
      <c r="B55" s="55" t="s">
        <v>34</v>
      </c>
      <c r="C55" s="55"/>
      <c r="D55" s="52">
        <v>124000</v>
      </c>
      <c r="E55" s="52"/>
      <c r="F55" s="16" t="s">
        <v>9</v>
      </c>
      <c r="G55" s="43">
        <v>0</v>
      </c>
      <c r="H55" s="15">
        <v>0</v>
      </c>
      <c r="I55" s="15">
        <f t="shared" si="0"/>
        <v>0</v>
      </c>
      <c r="J55" s="15"/>
    </row>
    <row r="56" spans="2:10" ht="24" customHeight="1">
      <c r="B56" s="55" t="s">
        <v>35</v>
      </c>
      <c r="C56" s="55"/>
      <c r="D56" s="52">
        <v>180000</v>
      </c>
      <c r="E56" s="52"/>
      <c r="F56" s="16" t="s">
        <v>9</v>
      </c>
      <c r="G56" s="43">
        <v>0</v>
      </c>
      <c r="H56" s="15">
        <v>0</v>
      </c>
      <c r="I56" s="15">
        <f t="shared" si="0"/>
        <v>0</v>
      </c>
      <c r="J56" s="15"/>
    </row>
    <row r="57" spans="2:10" ht="24" customHeight="1">
      <c r="B57" s="55" t="s">
        <v>36</v>
      </c>
      <c r="C57" s="55"/>
      <c r="D57" s="20">
        <v>1</v>
      </c>
      <c r="E57" s="20" t="s">
        <v>13</v>
      </c>
      <c r="F57" s="20" t="s">
        <v>37</v>
      </c>
      <c r="G57" s="43">
        <v>0</v>
      </c>
      <c r="H57" s="15">
        <v>0</v>
      </c>
      <c r="I57" s="15">
        <f t="shared" si="0"/>
        <v>0</v>
      </c>
      <c r="J57" s="15"/>
    </row>
    <row r="58" spans="2:10" ht="24" customHeight="1">
      <c r="B58" s="55" t="s">
        <v>38</v>
      </c>
      <c r="C58" s="55"/>
      <c r="D58" s="20">
        <v>1</v>
      </c>
      <c r="E58" s="20" t="s">
        <v>13</v>
      </c>
      <c r="F58" s="20" t="s">
        <v>37</v>
      </c>
      <c r="G58" s="43">
        <v>0</v>
      </c>
      <c r="H58" s="15">
        <v>0</v>
      </c>
      <c r="I58" s="15">
        <f t="shared" si="0"/>
        <v>0</v>
      </c>
      <c r="J58" s="15"/>
    </row>
    <row r="59" spans="2:10" ht="24" customHeight="1">
      <c r="B59" s="55" t="s">
        <v>39</v>
      </c>
      <c r="C59" s="55"/>
      <c r="D59" s="20">
        <v>1</v>
      </c>
      <c r="E59" s="20" t="s">
        <v>13</v>
      </c>
      <c r="F59" s="20" t="s">
        <v>37</v>
      </c>
      <c r="G59" s="43">
        <v>0</v>
      </c>
      <c r="H59" s="15">
        <v>0</v>
      </c>
      <c r="I59" s="15">
        <f t="shared" si="0"/>
        <v>0</v>
      </c>
      <c r="J59" s="15"/>
    </row>
    <row r="60" spans="2:10" ht="12.75" customHeight="1">
      <c r="B60" s="61" t="s">
        <v>40</v>
      </c>
      <c r="C60" s="61"/>
      <c r="D60" s="62">
        <v>180000</v>
      </c>
      <c r="E60" s="62"/>
      <c r="F60" s="44" t="s">
        <v>9</v>
      </c>
      <c r="G60" s="43">
        <v>0</v>
      </c>
      <c r="H60" s="15">
        <v>0</v>
      </c>
      <c r="I60" s="15">
        <f t="shared" si="0"/>
        <v>0</v>
      </c>
      <c r="J60" s="15"/>
    </row>
    <row r="61" spans="2:10" ht="12.75" customHeight="1">
      <c r="B61" s="55" t="s">
        <v>41</v>
      </c>
      <c r="C61" s="55"/>
      <c r="D61" s="52">
        <v>180000</v>
      </c>
      <c r="E61" s="52"/>
      <c r="F61" s="43" t="s">
        <v>9</v>
      </c>
      <c r="G61" s="43">
        <v>0</v>
      </c>
      <c r="H61" s="15">
        <v>0</v>
      </c>
      <c r="I61" s="15">
        <f>ROUND(E61*H61,2)</f>
        <v>0</v>
      </c>
      <c r="J61" s="18" t="s">
        <v>45</v>
      </c>
    </row>
    <row r="62" spans="2:10" ht="12.75" customHeight="1">
      <c r="B62" s="50" t="s">
        <v>42</v>
      </c>
      <c r="C62" s="50"/>
      <c r="D62" s="50"/>
      <c r="E62" s="50"/>
      <c r="F62" s="50"/>
      <c r="G62" s="50"/>
      <c r="H62" s="21"/>
      <c r="I62" s="15">
        <f>SUM(I53:I61)</f>
        <v>0</v>
      </c>
      <c r="J62" s="64">
        <f>I62*24</f>
        <v>0</v>
      </c>
    </row>
    <row r="63" spans="2:10" ht="12.75">
      <c r="B63" s="24"/>
      <c r="C63" s="24"/>
      <c r="D63" s="24"/>
      <c r="E63" s="24"/>
      <c r="F63" s="24"/>
      <c r="G63" s="24"/>
      <c r="H63" s="25"/>
      <c r="I63" s="26"/>
      <c r="J63" s="25"/>
    </row>
    <row r="65" spans="2:3" ht="12.75">
      <c r="B65" s="34" t="s">
        <v>25</v>
      </c>
      <c r="C65" s="34"/>
    </row>
    <row r="66" spans="2:10" ht="22.5" customHeight="1">
      <c r="B66" s="50" t="s">
        <v>31</v>
      </c>
      <c r="C66" s="50"/>
      <c r="D66" s="50"/>
      <c r="E66" s="50"/>
      <c r="F66" s="50"/>
      <c r="G66" s="50"/>
      <c r="H66" s="50"/>
      <c r="I66" s="50"/>
      <c r="J66" s="13"/>
    </row>
    <row r="67" spans="2:10" ht="27.75" customHeight="1">
      <c r="B67" s="55" t="s">
        <v>43</v>
      </c>
      <c r="C67" s="55"/>
      <c r="D67" s="52">
        <v>11000</v>
      </c>
      <c r="E67" s="52"/>
      <c r="F67" s="16" t="s">
        <v>9</v>
      </c>
      <c r="G67" s="43">
        <v>0</v>
      </c>
      <c r="H67" s="15">
        <f>ROUND(G67*D67,2)</f>
        <v>0</v>
      </c>
      <c r="I67" s="15">
        <f aca="true" t="shared" si="1" ref="I67:I73">ROUND(H67*1.23,2)</f>
        <v>0</v>
      </c>
      <c r="J67" s="23"/>
    </row>
    <row r="68" spans="2:10" ht="12.75" customHeight="1">
      <c r="B68" s="55" t="s">
        <v>35</v>
      </c>
      <c r="C68" s="55"/>
      <c r="D68" s="52">
        <v>11000</v>
      </c>
      <c r="E68" s="52"/>
      <c r="F68" s="16" t="s">
        <v>9</v>
      </c>
      <c r="G68" s="43">
        <v>0</v>
      </c>
      <c r="H68" s="15">
        <f>ROUND(G68*D68,2)</f>
        <v>0</v>
      </c>
      <c r="I68" s="15">
        <f t="shared" si="1"/>
        <v>0</v>
      </c>
      <c r="J68" s="23"/>
    </row>
    <row r="69" spans="2:10" ht="24" customHeight="1">
      <c r="B69" s="55" t="s">
        <v>36</v>
      </c>
      <c r="C69" s="55"/>
      <c r="D69" s="36">
        <v>1</v>
      </c>
      <c r="E69" s="20" t="s">
        <v>13</v>
      </c>
      <c r="F69" s="20" t="str">
        <f>CONCATENATE("za ",$C$13," m-cy")</f>
        <v>za  m-cy</v>
      </c>
      <c r="G69" s="43">
        <v>0</v>
      </c>
      <c r="H69" s="15">
        <f>ROUND(G69*C75*C76,2)</f>
        <v>0</v>
      </c>
      <c r="I69" s="15">
        <f t="shared" si="1"/>
        <v>0</v>
      </c>
      <c r="J69" s="23"/>
    </row>
    <row r="70" spans="2:10" ht="24" customHeight="1">
      <c r="B70" s="55" t="s">
        <v>38</v>
      </c>
      <c r="C70" s="55"/>
      <c r="D70" s="36">
        <v>1</v>
      </c>
      <c r="E70" s="20" t="s">
        <v>13</v>
      </c>
      <c r="F70" s="20" t="str">
        <f>CONCATENATE("za ",$C$13," m-cy")</f>
        <v>za  m-cy</v>
      </c>
      <c r="G70" s="43">
        <v>0</v>
      </c>
      <c r="H70" s="15">
        <f>ROUND(G70*C75*C76,2)</f>
        <v>0</v>
      </c>
      <c r="I70" s="15">
        <f t="shared" si="1"/>
        <v>0</v>
      </c>
      <c r="J70" s="23"/>
    </row>
    <row r="71" spans="2:10" ht="24" customHeight="1">
      <c r="B71" s="55" t="s">
        <v>39</v>
      </c>
      <c r="C71" s="55"/>
      <c r="D71" s="36">
        <v>1</v>
      </c>
      <c r="E71" s="20" t="s">
        <v>13</v>
      </c>
      <c r="F71" s="20" t="str">
        <f>CONCATENATE("za ",$C$13," m-cy")</f>
        <v>za  m-cy</v>
      </c>
      <c r="G71" s="43">
        <v>0</v>
      </c>
      <c r="H71" s="15">
        <f>ROUND(G71*C76*C74,2)</f>
        <v>0</v>
      </c>
      <c r="I71" s="15">
        <f t="shared" si="1"/>
        <v>0</v>
      </c>
      <c r="J71" s="23"/>
    </row>
    <row r="72" spans="2:10" ht="12.75" customHeight="1">
      <c r="B72" s="61" t="s">
        <v>40</v>
      </c>
      <c r="C72" s="61"/>
      <c r="D72" s="52">
        <v>11000</v>
      </c>
      <c r="E72" s="52"/>
      <c r="F72" s="20" t="s">
        <v>9</v>
      </c>
      <c r="G72" s="43">
        <v>0</v>
      </c>
      <c r="H72" s="15">
        <f>ROUND(D72*G72,2)</f>
        <v>0</v>
      </c>
      <c r="I72" s="15">
        <f t="shared" si="1"/>
        <v>0</v>
      </c>
      <c r="J72" s="23"/>
    </row>
    <row r="73" spans="2:10" ht="12.75" customHeight="1">
      <c r="B73" s="63" t="s">
        <v>41</v>
      </c>
      <c r="C73" s="63"/>
      <c r="D73" s="52">
        <v>11000</v>
      </c>
      <c r="E73" s="52"/>
      <c r="F73" s="16" t="s">
        <v>9</v>
      </c>
      <c r="G73" s="43">
        <v>0</v>
      </c>
      <c r="H73" s="15">
        <f>ROUND(D73*G73,2)</f>
        <v>0</v>
      </c>
      <c r="I73" s="15">
        <f t="shared" si="1"/>
        <v>0</v>
      </c>
      <c r="J73" s="18" t="s">
        <v>45</v>
      </c>
    </row>
    <row r="74" spans="2:10" ht="12.75">
      <c r="B74" s="45" t="s">
        <v>44</v>
      </c>
      <c r="C74" s="45"/>
      <c r="D74" s="65"/>
      <c r="E74" s="66"/>
      <c r="F74" s="66"/>
      <c r="G74" s="66"/>
      <c r="H74" s="67"/>
      <c r="I74" s="68">
        <f>SUM(I67:I73)</f>
        <v>0</v>
      </c>
      <c r="J74" s="64">
        <f>I74*24</f>
        <v>0</v>
      </c>
    </row>
    <row r="76" spans="2:5" ht="12.75">
      <c r="B76" s="33" t="s">
        <v>28</v>
      </c>
      <c r="C76" s="33"/>
      <c r="D76" s="33"/>
      <c r="E76" s="33" t="s">
        <v>29</v>
      </c>
    </row>
  </sheetData>
  <sheetProtection selectLockedCells="1" selectUnlockedCells="1"/>
  <mergeCells count="77">
    <mergeCell ref="B73:C73"/>
    <mergeCell ref="D73:E73"/>
    <mergeCell ref="D74:H74"/>
    <mergeCell ref="B68:C68"/>
    <mergeCell ref="D68:E68"/>
    <mergeCell ref="B69:C69"/>
    <mergeCell ref="B70:C70"/>
    <mergeCell ref="B71:C71"/>
    <mergeCell ref="B72:C72"/>
    <mergeCell ref="D72:E72"/>
    <mergeCell ref="B61:C61"/>
    <mergeCell ref="D61:E61"/>
    <mergeCell ref="B62:G62"/>
    <mergeCell ref="B66:I66"/>
    <mergeCell ref="B67:C67"/>
    <mergeCell ref="D67:E67"/>
    <mergeCell ref="B56:C56"/>
    <mergeCell ref="D56:E56"/>
    <mergeCell ref="B57:C57"/>
    <mergeCell ref="B58:C58"/>
    <mergeCell ref="B59:C59"/>
    <mergeCell ref="B60:C60"/>
    <mergeCell ref="D60:E60"/>
    <mergeCell ref="B52:J52"/>
    <mergeCell ref="B53:C53"/>
    <mergeCell ref="D53:E53"/>
    <mergeCell ref="B54:C54"/>
    <mergeCell ref="D54:E54"/>
    <mergeCell ref="B55:C55"/>
    <mergeCell ref="D55:E55"/>
    <mergeCell ref="B49:C51"/>
    <mergeCell ref="D49:F51"/>
    <mergeCell ref="G49:G51"/>
    <mergeCell ref="H49:H51"/>
    <mergeCell ref="I49:I51"/>
    <mergeCell ref="J49:J51"/>
    <mergeCell ref="J30:J31"/>
    <mergeCell ref="B32:C32"/>
    <mergeCell ref="D33:E33"/>
    <mergeCell ref="B34:I34"/>
    <mergeCell ref="B40:K40"/>
    <mergeCell ref="B48:E48"/>
    <mergeCell ref="C30:C31"/>
    <mergeCell ref="D30:E31"/>
    <mergeCell ref="F30:F31"/>
    <mergeCell ref="G30:G31"/>
    <mergeCell ref="H30:H31"/>
    <mergeCell ref="I30:I31"/>
    <mergeCell ref="B15:J15"/>
    <mergeCell ref="B21:K21"/>
    <mergeCell ref="B22:K22"/>
    <mergeCell ref="B27:C29"/>
    <mergeCell ref="D27:F29"/>
    <mergeCell ref="G27:G29"/>
    <mergeCell ref="H27:H29"/>
    <mergeCell ref="I27:I29"/>
    <mergeCell ref="J27:J29"/>
    <mergeCell ref="I9:I10"/>
    <mergeCell ref="J9:J10"/>
    <mergeCell ref="D11:E11"/>
    <mergeCell ref="D12:E12"/>
    <mergeCell ref="B13:C13"/>
    <mergeCell ref="D14:E14"/>
    <mergeCell ref="B9:B11"/>
    <mergeCell ref="C9:C10"/>
    <mergeCell ref="D9:E10"/>
    <mergeCell ref="F9:F10"/>
    <mergeCell ref="G9:G10"/>
    <mergeCell ref="H9:H10"/>
    <mergeCell ref="A1:K2"/>
    <mergeCell ref="B5:E5"/>
    <mergeCell ref="B6:C8"/>
    <mergeCell ref="D6:F8"/>
    <mergeCell ref="G6:G8"/>
    <mergeCell ref="H6:H8"/>
    <mergeCell ref="I6:I8"/>
    <mergeCell ref="J6:J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Łucewicz</cp:lastModifiedBy>
  <dcterms:modified xsi:type="dcterms:W3CDTF">2020-10-27T08:51:34Z</dcterms:modified>
  <cp:category/>
  <cp:version/>
  <cp:contentType/>
  <cp:contentStatus/>
</cp:coreProperties>
</file>